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uschristi-my.sharepoint.com/personal/robertca_cctexas_com/Documents/"/>
    </mc:Choice>
  </mc:AlternateContent>
  <xr:revisionPtr revIDLastSave="0" documentId="8_{608A742A-9ED8-4F34-AAB4-09F5196C7823}" xr6:coauthVersionLast="41" xr6:coauthVersionMax="41" xr10:uidLastSave="{00000000-0000-0000-0000-000000000000}"/>
  <bookViews>
    <workbookView xWindow="-120" yWindow="-120" windowWidth="29040" windowHeight="17640" tabRatio="587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F30" i="1"/>
  <c r="E9" i="1"/>
  <c r="E18" i="1"/>
  <c r="F18" i="1" s="1"/>
  <c r="I40" i="1" l="1"/>
  <c r="C40" i="1" s="1"/>
  <c r="I39" i="1"/>
  <c r="C39" i="1" s="1"/>
  <c r="I38" i="1"/>
  <c r="C38" i="1" s="1"/>
  <c r="I37" i="1"/>
  <c r="C37" i="1" s="1"/>
  <c r="E30" i="1"/>
  <c r="E29" i="1"/>
  <c r="F29" i="1" s="1"/>
  <c r="E28" i="1"/>
  <c r="E27" i="1"/>
  <c r="E21" i="1"/>
  <c r="E20" i="1"/>
  <c r="E19" i="1"/>
  <c r="G18" i="1"/>
  <c r="H18" i="1" s="1"/>
  <c r="E12" i="1"/>
  <c r="F12" i="1" s="1"/>
  <c r="E11" i="1"/>
  <c r="F11" i="1" s="1"/>
  <c r="E10" i="1"/>
  <c r="F10" i="1" s="1"/>
  <c r="G10" i="1" s="1"/>
  <c r="H30" i="1" l="1"/>
  <c r="G28" i="1"/>
  <c r="F28" i="1"/>
  <c r="F20" i="1"/>
  <c r="G27" i="1"/>
  <c r="H27" i="1" s="1"/>
  <c r="F27" i="1"/>
  <c r="G19" i="1"/>
  <c r="F19" i="1"/>
  <c r="H19" i="1" s="1"/>
  <c r="G21" i="1"/>
  <c r="F21" i="1"/>
  <c r="H21" i="1" s="1"/>
  <c r="H28" i="1"/>
  <c r="G11" i="1"/>
  <c r="G12" i="1"/>
  <c r="F9" i="1"/>
  <c r="G9" i="1" s="1"/>
  <c r="G20" i="1"/>
  <c r="H20" i="1" s="1"/>
  <c r="G29" i="1"/>
  <c r="H29" i="1" s="1"/>
</calcChain>
</file>

<file path=xl/sharedStrings.xml><?xml version="1.0" encoding="utf-8"?>
<sst xmlns="http://schemas.openxmlformats.org/spreadsheetml/2006/main" count="46" uniqueCount="24">
  <si>
    <t>Commercial</t>
  </si>
  <si>
    <t>Permit Fee</t>
  </si>
  <si>
    <t>0-5 Million</t>
  </si>
  <si>
    <t>5.001 to 10 Million</t>
  </si>
  <si>
    <t>10.001 to 20 Million</t>
  </si>
  <si>
    <t>20.001 to 50 Million</t>
  </si>
  <si>
    <t>Expedited Fees</t>
  </si>
  <si>
    <t>Customized Plan Review</t>
  </si>
  <si>
    <t>CITY OF CORPUS CHRISTI DEVELOPMENT SERVICES DEPARTMENT</t>
  </si>
  <si>
    <t>Step 2: Enter the square footage for your project</t>
  </si>
  <si>
    <t>Contractor's Estimate</t>
  </si>
  <si>
    <t>Contractor Portion of the Total Permit Fee Due</t>
  </si>
  <si>
    <t>Step 3: Review  the amount in the "Total Fee Due" ColumnThe Plan Review  fees (including any Expedited Review) are due when submitting plans. Balance of fees is paid when permit is approved/picked up.</t>
  </si>
  <si>
    <t>Would you like the opportunity to have your design professionals make any necessary corrections on plan review comments during an onsite meeting? If so, your fees would equal ( 2hr min at $150 hr)</t>
  </si>
  <si>
    <t>Would you like to expedite the plan review time frame by 30%? If so, your fees would equal</t>
  </si>
  <si>
    <t>For contractors who are wising to determine their cost portion of the permit fee, please use the calculator below, entering only their valuation portion of the project</t>
  </si>
  <si>
    <t>Commercial Fee Calculator</t>
  </si>
  <si>
    <t>Step 1: Please select your Project Type  and Enter the Valuation Amount in the Correct Valuation Tier **PLEASE NOTE- The valuation and subsequent permit fee are subject to change based on the Type of Construction, i.e., combustible, non-combustible,  and Type of Use, i.e.., mercantile, business, assembly, etc.) This calculator should be used for ESTIMATES ONLY**</t>
  </si>
  <si>
    <t>Enter Cost Below</t>
  </si>
  <si>
    <r>
      <rPr>
        <b/>
        <sz val="11"/>
        <color indexed="8"/>
        <rFont val="Calibri"/>
        <family val="2"/>
      </rPr>
      <t xml:space="preserve">Contractor Cost          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</rPr>
      <t>(includes all labor and overhead)</t>
    </r>
    <r>
      <rPr>
        <sz val="11"/>
        <color theme="1"/>
        <rFont val="Calibri"/>
        <family val="2"/>
        <scheme val="minor"/>
      </rPr>
      <t xml:space="preserve">   </t>
    </r>
    <r>
      <rPr>
        <b/>
        <sz val="11"/>
        <color theme="1"/>
        <rFont val="Calibri"/>
        <family val="2"/>
        <scheme val="minor"/>
      </rPr>
      <t>Enter Cost Below</t>
    </r>
  </si>
  <si>
    <t>Plan Review Fee</t>
  </si>
  <si>
    <t>Total</t>
  </si>
  <si>
    <t>Plan Review Fee (Expedited)</t>
  </si>
  <si>
    <t>Plan Review Fee (Customized)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</si>
</sst>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i/>
      <sz val="11"/>
      <color indexed="8"/>
      <name val="Calibri"/>
      <family val="2"/>
    </font>
    <font>
      <sz val="14"/>
      <color indexed="8"/>
      <name val="Cambria"/>
      <family val="1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indexed="22"/>
      <name val="Calibri"/>
      <family val="2"/>
    </font>
    <font>
      <sz val="14"/>
      <color indexed="2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11" fillId="0" borderId="0" xfId="1" applyFont="1" applyAlignment="1">
      <alignment horizontal="center" wrapText="1"/>
    </xf>
    <xf numFmtId="0" fontId="9" fillId="0" borderId="0" xfId="0" applyFont="1"/>
    <xf numFmtId="0" fontId="4" fillId="0" borderId="0" xfId="0" applyFont="1" applyFill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0" fillId="0" borderId="0" xfId="0" applyFill="1" applyProtection="1">
      <protection locked="0"/>
    </xf>
    <xf numFmtId="44" fontId="11" fillId="0" borderId="0" xfId="1" applyFont="1" applyFill="1" applyAlignment="1" applyProtection="1">
      <alignment horizontal="center" wrapText="1"/>
    </xf>
    <xf numFmtId="44" fontId="11" fillId="0" borderId="0" xfId="1" applyFont="1" applyFill="1" applyAlignment="1">
      <alignment horizontal="center" wrapText="1"/>
    </xf>
    <xf numFmtId="0" fontId="0" fillId="0" borderId="10" xfId="0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44" fontId="11" fillId="0" borderId="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0" fillId="0" borderId="0" xfId="0" applyFont="1" applyFill="1" applyAlignment="1"/>
    <xf numFmtId="0" fontId="0" fillId="0" borderId="1" xfId="0" applyFill="1" applyBorder="1" applyAlignment="1">
      <alignment horizontal="right"/>
    </xf>
    <xf numFmtId="44" fontId="9" fillId="0" borderId="0" xfId="1" applyFont="1" applyFill="1" applyAlignment="1" applyProtection="1">
      <alignment horizontal="center" wrapText="1"/>
    </xf>
    <xf numFmtId="0" fontId="0" fillId="0" borderId="3" xfId="0" applyFill="1" applyBorder="1" applyAlignment="1">
      <alignment horizontal="right"/>
    </xf>
    <xf numFmtId="44" fontId="11" fillId="0" borderId="4" xfId="1" applyFont="1" applyFill="1" applyBorder="1" applyAlignment="1">
      <alignment horizontal="center" wrapText="1"/>
    </xf>
    <xf numFmtId="0" fontId="0" fillId="0" borderId="5" xfId="0" applyFill="1" applyBorder="1"/>
    <xf numFmtId="0" fontId="9" fillId="0" borderId="0" xfId="0" applyFont="1" applyFill="1"/>
    <xf numFmtId="0" fontId="4" fillId="2" borderId="1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0" fillId="3" borderId="0" xfId="0" applyFill="1" applyProtection="1">
      <protection locked="0"/>
    </xf>
    <xf numFmtId="0" fontId="0" fillId="0" borderId="1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zoomScaleSheetLayoutView="100" workbookViewId="0">
      <selection activeCell="B9" sqref="B9"/>
    </sheetView>
  </sheetViews>
  <sheetFormatPr defaultRowHeight="15" x14ac:dyDescent="0.25"/>
  <cols>
    <col min="1" max="1" width="18.5703125" customWidth="1"/>
    <col min="2" max="2" width="12.85546875" customWidth="1"/>
    <col min="3" max="3" width="11.85546875" customWidth="1"/>
    <col min="4" max="4" width="11.85546875" hidden="1" customWidth="1"/>
    <col min="5" max="5" width="14.85546875" style="1" customWidth="1"/>
    <col min="6" max="6" width="14.5703125" style="1" customWidth="1"/>
    <col min="7" max="7" width="16.28515625" style="1" customWidth="1"/>
    <col min="8" max="8" width="18.7109375" customWidth="1"/>
    <col min="9" max="9" width="10.7109375" hidden="1" customWidth="1"/>
  </cols>
  <sheetData>
    <row r="1" spans="1:8" ht="29.25" customHeight="1" x14ac:dyDescent="0.25">
      <c r="A1" s="6" t="s">
        <v>8</v>
      </c>
      <c r="B1" s="6"/>
      <c r="C1" s="6"/>
      <c r="D1" s="6"/>
      <c r="E1" s="6"/>
      <c r="F1" s="6"/>
      <c r="G1" s="6"/>
      <c r="H1" s="6"/>
    </row>
    <row r="2" spans="1:8" ht="23.25" x14ac:dyDescent="0.35">
      <c r="A2" s="8" t="s">
        <v>16</v>
      </c>
      <c r="B2" s="8"/>
      <c r="C2" s="8"/>
      <c r="D2" s="8"/>
      <c r="E2" s="8"/>
      <c r="F2" s="8"/>
      <c r="G2" s="8"/>
      <c r="H2" s="8"/>
    </row>
    <row r="3" spans="1:8" ht="54" customHeight="1" x14ac:dyDescent="0.25">
      <c r="A3" s="39" t="s">
        <v>17</v>
      </c>
      <c r="B3" s="39"/>
      <c r="C3" s="39"/>
      <c r="D3" s="39"/>
      <c r="E3" s="39"/>
      <c r="F3" s="39"/>
      <c r="G3" s="39"/>
      <c r="H3" s="39"/>
    </row>
    <row r="4" spans="1:8" ht="15.75" customHeight="1" x14ac:dyDescent="0.25">
      <c r="A4" s="39" t="s">
        <v>9</v>
      </c>
      <c r="B4" s="39"/>
      <c r="C4" s="39"/>
      <c r="D4" s="39"/>
      <c r="E4" s="39"/>
      <c r="F4" s="39"/>
      <c r="G4" s="39"/>
      <c r="H4" s="39"/>
    </row>
    <row r="5" spans="1:8" ht="31.5" customHeight="1" x14ac:dyDescent="0.25">
      <c r="A5" s="39" t="s">
        <v>12</v>
      </c>
      <c r="B5" s="39"/>
      <c r="C5" s="39"/>
      <c r="D5" s="39"/>
      <c r="E5" s="39"/>
      <c r="F5" s="39"/>
      <c r="G5" s="39"/>
      <c r="H5" s="39"/>
    </row>
    <row r="6" spans="1:8" ht="9" customHeight="1" x14ac:dyDescent="0.25">
      <c r="A6" s="3"/>
      <c r="B6" s="3"/>
      <c r="C6" s="3"/>
      <c r="D6" s="3"/>
      <c r="E6" s="3"/>
      <c r="F6" s="3"/>
      <c r="G6" s="3"/>
      <c r="H6" s="7"/>
    </row>
    <row r="7" spans="1:8" ht="18.75" x14ac:dyDescent="0.3">
      <c r="A7" s="9" t="s">
        <v>0</v>
      </c>
      <c r="B7" s="9"/>
      <c r="C7" s="9"/>
      <c r="D7" s="9"/>
      <c r="E7" s="9"/>
      <c r="F7" s="9"/>
      <c r="G7" s="9"/>
      <c r="H7" s="7"/>
    </row>
    <row r="8" spans="1:8" ht="30.75" x14ac:dyDescent="0.3">
      <c r="A8" s="4"/>
      <c r="B8" s="10" t="s">
        <v>18</v>
      </c>
      <c r="C8" s="40"/>
      <c r="D8" s="4"/>
      <c r="E8" s="10" t="s">
        <v>1</v>
      </c>
      <c r="F8" s="10" t="s">
        <v>20</v>
      </c>
      <c r="G8" s="10" t="s">
        <v>21</v>
      </c>
      <c r="H8" s="7"/>
    </row>
    <row r="9" spans="1:8" x14ac:dyDescent="0.25">
      <c r="A9" s="11" t="s">
        <v>2</v>
      </c>
      <c r="B9" s="15"/>
      <c r="C9" s="41"/>
      <c r="D9" s="12"/>
      <c r="E9" s="13">
        <f>IF((B9*0.7%)&lt;80,80,(B9*0.7%))</f>
        <v>80</v>
      </c>
      <c r="F9" s="13">
        <f>40%*E9</f>
        <v>32</v>
      </c>
      <c r="G9" s="13">
        <f>E9+F9</f>
        <v>112</v>
      </c>
      <c r="H9" s="7"/>
    </row>
    <row r="10" spans="1:8" x14ac:dyDescent="0.25">
      <c r="A10" s="11" t="s">
        <v>3</v>
      </c>
      <c r="B10" s="15"/>
      <c r="C10" s="41"/>
      <c r="D10" s="12"/>
      <c r="E10" s="13">
        <f>IF((B10*0.65%)&lt;80,80,(B10*0.65%))</f>
        <v>80</v>
      </c>
      <c r="F10" s="13">
        <f>40%*E10</f>
        <v>32</v>
      </c>
      <c r="G10" s="13">
        <f>E10+F10</f>
        <v>112</v>
      </c>
      <c r="H10" s="7"/>
    </row>
    <row r="11" spans="1:8" x14ac:dyDescent="0.25">
      <c r="A11" s="11" t="s">
        <v>4</v>
      </c>
      <c r="B11" s="15"/>
      <c r="C11" s="41"/>
      <c r="D11" s="12"/>
      <c r="E11" s="13">
        <f>IF((B11*0.6%)&lt;80,80,(B11*0.6%))</f>
        <v>80</v>
      </c>
      <c r="F11" s="13">
        <f>40%*E11</f>
        <v>32</v>
      </c>
      <c r="G11" s="13">
        <f>E11+F11</f>
        <v>112</v>
      </c>
      <c r="H11" s="7"/>
    </row>
    <row r="12" spans="1:8" x14ac:dyDescent="0.25">
      <c r="A12" s="11" t="s">
        <v>5</v>
      </c>
      <c r="B12" s="15"/>
      <c r="C12" s="41"/>
      <c r="D12" s="12"/>
      <c r="E12" s="13">
        <f>IF((B12*0.58%)&lt;80,80,(B12*0.58%))</f>
        <v>80</v>
      </c>
      <c r="F12" s="13">
        <f>40%*E12</f>
        <v>32</v>
      </c>
      <c r="G12" s="13">
        <f>E12+F12</f>
        <v>112</v>
      </c>
      <c r="H12" s="7"/>
    </row>
    <row r="13" spans="1:8" ht="9" customHeight="1" x14ac:dyDescent="0.25">
      <c r="A13" s="11"/>
      <c r="B13" s="7"/>
      <c r="C13" s="7"/>
      <c r="D13" s="7"/>
      <c r="E13" s="14"/>
      <c r="F13" s="14"/>
      <c r="G13" s="14"/>
      <c r="H13" s="7"/>
    </row>
    <row r="14" spans="1:8" ht="18.75" x14ac:dyDescent="0.3">
      <c r="A14" s="9" t="s">
        <v>6</v>
      </c>
      <c r="B14" s="9"/>
      <c r="C14" s="9"/>
      <c r="D14" s="9"/>
      <c r="E14" s="9"/>
      <c r="F14" s="9"/>
      <c r="G14" s="9"/>
      <c r="H14" s="7"/>
    </row>
    <row r="15" spans="1:8" ht="15" customHeight="1" x14ac:dyDescent="0.25">
      <c r="A15" s="5" t="s">
        <v>14</v>
      </c>
      <c r="B15" s="5"/>
      <c r="C15" s="5"/>
      <c r="D15" s="5"/>
      <c r="E15" s="5"/>
      <c r="F15" s="5"/>
      <c r="G15" s="5"/>
      <c r="H15" s="7"/>
    </row>
    <row r="16" spans="1:8" x14ac:dyDescent="0.25">
      <c r="A16" s="5"/>
      <c r="B16" s="5"/>
      <c r="C16" s="5"/>
      <c r="D16" s="5"/>
      <c r="E16" s="5"/>
      <c r="F16" s="5"/>
      <c r="G16" s="5"/>
      <c r="H16" s="7"/>
    </row>
    <row r="17" spans="1:8" ht="30" x14ac:dyDescent="0.25">
      <c r="A17" s="3"/>
      <c r="B17" s="10" t="s">
        <v>18</v>
      </c>
      <c r="C17" s="42"/>
      <c r="D17" s="3"/>
      <c r="E17" s="10" t="s">
        <v>1</v>
      </c>
      <c r="F17" s="10" t="s">
        <v>20</v>
      </c>
      <c r="G17" s="10" t="s">
        <v>22</v>
      </c>
      <c r="H17" s="38" t="s">
        <v>21</v>
      </c>
    </row>
    <row r="18" spans="1:8" x14ac:dyDescent="0.25">
      <c r="A18" s="11" t="s">
        <v>2</v>
      </c>
      <c r="B18" s="15"/>
      <c r="C18" s="43"/>
      <c r="D18" s="12"/>
      <c r="E18" s="13">
        <f>IF((B18*0.7%)&lt;80,80,(B18*0.7%))</f>
        <v>80</v>
      </c>
      <c r="F18" s="14">
        <f>40%*E18</f>
        <v>32</v>
      </c>
      <c r="G18" s="14">
        <f>(40%*E18)*150%</f>
        <v>48</v>
      </c>
      <c r="H18" s="14">
        <f>SUM(E18:G18)</f>
        <v>160</v>
      </c>
    </row>
    <row r="19" spans="1:8" x14ac:dyDescent="0.25">
      <c r="A19" s="11" t="s">
        <v>3</v>
      </c>
      <c r="B19" s="15"/>
      <c r="C19" s="43"/>
      <c r="D19" s="12"/>
      <c r="E19" s="13">
        <f>IF((B19*0.65%)&lt;80,80,(B19*0.65%))</f>
        <v>80</v>
      </c>
      <c r="F19" s="14">
        <f>40%*E19</f>
        <v>32</v>
      </c>
      <c r="G19" s="14">
        <f>(40%*E19)*150%</f>
        <v>48</v>
      </c>
      <c r="H19" s="14">
        <f t="shared" ref="H19:H21" si="0">SUM(E19:G19)</f>
        <v>160</v>
      </c>
    </row>
    <row r="20" spans="1:8" x14ac:dyDescent="0.25">
      <c r="A20" s="11" t="s">
        <v>4</v>
      </c>
      <c r="B20" s="15"/>
      <c r="C20" s="43"/>
      <c r="D20" s="12"/>
      <c r="E20" s="13">
        <f>IF((B20*0.6%)&lt;80,80,(B20*0.6%))</f>
        <v>80</v>
      </c>
      <c r="F20" s="14">
        <f>40%*E20</f>
        <v>32</v>
      </c>
      <c r="G20" s="14">
        <f>(40%*E20)*150%</f>
        <v>48</v>
      </c>
      <c r="H20" s="14">
        <f t="shared" si="0"/>
        <v>160</v>
      </c>
    </row>
    <row r="21" spans="1:8" x14ac:dyDescent="0.25">
      <c r="A21" s="11" t="s">
        <v>5</v>
      </c>
      <c r="B21" s="15"/>
      <c r="C21" s="43"/>
      <c r="D21" s="12"/>
      <c r="E21" s="13">
        <f>IF((B21*0.58%)&lt;80,80,(B21*0.58%))</f>
        <v>80</v>
      </c>
      <c r="F21" s="14">
        <f>40%*E21</f>
        <v>32</v>
      </c>
      <c r="G21" s="14">
        <f>(40%*E21)*150%</f>
        <v>48</v>
      </c>
      <c r="H21" s="14">
        <f t="shared" si="0"/>
        <v>160</v>
      </c>
    </row>
    <row r="22" spans="1:8" ht="7.5" customHeight="1" x14ac:dyDescent="0.25">
      <c r="A22" s="7"/>
      <c r="B22" s="7"/>
      <c r="C22" s="7"/>
      <c r="D22" s="7"/>
      <c r="E22" s="14"/>
      <c r="F22" s="14"/>
      <c r="G22" s="14"/>
      <c r="H22" s="7"/>
    </row>
    <row r="23" spans="1:8" ht="18.75" x14ac:dyDescent="0.3">
      <c r="A23" s="9" t="s">
        <v>7</v>
      </c>
      <c r="B23" s="9"/>
      <c r="C23" s="9"/>
      <c r="D23" s="9"/>
      <c r="E23" s="9"/>
      <c r="F23" s="9"/>
      <c r="G23" s="9"/>
      <c r="H23" s="7"/>
    </row>
    <row r="24" spans="1:8" x14ac:dyDescent="0.25">
      <c r="A24" s="5" t="s">
        <v>13</v>
      </c>
      <c r="B24" s="5"/>
      <c r="C24" s="5"/>
      <c r="D24" s="5"/>
      <c r="E24" s="5"/>
      <c r="F24" s="5"/>
      <c r="G24" s="5"/>
      <c r="H24" s="7"/>
    </row>
    <row r="25" spans="1:8" ht="30" customHeight="1" x14ac:dyDescent="0.25">
      <c r="A25" s="5"/>
      <c r="B25" s="5"/>
      <c r="C25" s="5"/>
      <c r="D25" s="5"/>
      <c r="E25" s="5"/>
      <c r="F25" s="5"/>
      <c r="G25" s="5"/>
      <c r="H25" s="7"/>
    </row>
    <row r="26" spans="1:8" ht="44.25" customHeight="1" x14ac:dyDescent="0.25">
      <c r="A26" s="3"/>
      <c r="B26" s="10" t="s">
        <v>18</v>
      </c>
      <c r="C26" s="42"/>
      <c r="D26" s="3"/>
      <c r="E26" s="10" t="s">
        <v>1</v>
      </c>
      <c r="F26" s="10" t="s">
        <v>20</v>
      </c>
      <c r="G26" s="10" t="s">
        <v>23</v>
      </c>
      <c r="H26" s="10" t="s">
        <v>21</v>
      </c>
    </row>
    <row r="27" spans="1:8" x14ac:dyDescent="0.25">
      <c r="A27" s="11" t="s">
        <v>2</v>
      </c>
      <c r="B27" s="15"/>
      <c r="C27" s="43"/>
      <c r="D27" s="12"/>
      <c r="E27" s="13">
        <f>IF((B27*0.7%)&lt;80,80,(B27*0.7%))</f>
        <v>80</v>
      </c>
      <c r="F27" s="14">
        <f>40%*E27</f>
        <v>32</v>
      </c>
      <c r="G27" s="14">
        <f>((40%*E27)*150%)+300</f>
        <v>348</v>
      </c>
      <c r="H27" s="14">
        <f>E27+G27</f>
        <v>428</v>
      </c>
    </row>
    <row r="28" spans="1:8" x14ac:dyDescent="0.25">
      <c r="A28" s="11" t="s">
        <v>3</v>
      </c>
      <c r="B28" s="15"/>
      <c r="C28" s="43"/>
      <c r="D28" s="12"/>
      <c r="E28" s="13">
        <f>IF((B28*0.65%)&lt;80,80,(B28*0.65%))</f>
        <v>80</v>
      </c>
      <c r="F28" s="14">
        <f>40%*E28</f>
        <v>32</v>
      </c>
      <c r="G28" s="14">
        <f>((40%*E28)*150%)+300</f>
        <v>348</v>
      </c>
      <c r="H28" s="14">
        <f>E28+G28</f>
        <v>428</v>
      </c>
    </row>
    <row r="29" spans="1:8" x14ac:dyDescent="0.25">
      <c r="A29" s="11" t="s">
        <v>4</v>
      </c>
      <c r="B29" s="15"/>
      <c r="C29" s="43"/>
      <c r="D29" s="12"/>
      <c r="E29" s="13">
        <f>IF((B29*0.6%)&lt;80,80,(B29*0.6%))</f>
        <v>80</v>
      </c>
      <c r="F29" s="14">
        <f>40%*E29</f>
        <v>32</v>
      </c>
      <c r="G29" s="14">
        <f>((40%*E29)*150%)+300</f>
        <v>348</v>
      </c>
      <c r="H29" s="14">
        <f>E29+G29</f>
        <v>428</v>
      </c>
    </row>
    <row r="30" spans="1:8" x14ac:dyDescent="0.25">
      <c r="A30" s="11" t="s">
        <v>5</v>
      </c>
      <c r="B30" s="15"/>
      <c r="C30" s="43"/>
      <c r="D30" s="12"/>
      <c r="E30" s="13">
        <f>IF((B30*0.58%)&lt;80,80,(B30*0.58%))</f>
        <v>80</v>
      </c>
      <c r="F30" s="14">
        <f>40%*E30</f>
        <v>32</v>
      </c>
      <c r="G30" s="14">
        <f>((40%*E30)*150%)+300</f>
        <v>348</v>
      </c>
      <c r="H30" s="14">
        <f>E30+G30</f>
        <v>428</v>
      </c>
    </row>
    <row r="31" spans="1:8" ht="9" customHeight="1" thickBot="1" x14ac:dyDescent="0.3">
      <c r="A31" s="7"/>
      <c r="B31" s="7"/>
      <c r="C31" s="7"/>
      <c r="D31" s="7"/>
      <c r="E31" s="14"/>
      <c r="F31" s="14"/>
      <c r="G31" s="14"/>
      <c r="H31" s="7"/>
    </row>
    <row r="32" spans="1:8" ht="15.75" thickBot="1" x14ac:dyDescent="0.3">
      <c r="A32" s="16" t="s">
        <v>10</v>
      </c>
      <c r="B32" s="17"/>
      <c r="C32" s="17"/>
      <c r="D32" s="17"/>
      <c r="E32" s="17"/>
      <c r="F32" s="17"/>
      <c r="G32" s="18"/>
      <c r="H32" s="7"/>
    </row>
    <row r="33" spans="1:9" x14ac:dyDescent="0.25">
      <c r="A33" s="19" t="s">
        <v>15</v>
      </c>
      <c r="B33" s="20"/>
      <c r="C33" s="20"/>
      <c r="D33" s="20"/>
      <c r="E33" s="20"/>
      <c r="F33" s="20"/>
      <c r="G33" s="21"/>
      <c r="H33" s="7"/>
    </row>
    <row r="34" spans="1:9" ht="18" customHeight="1" x14ac:dyDescent="0.25">
      <c r="A34" s="19"/>
      <c r="B34" s="20"/>
      <c r="C34" s="20"/>
      <c r="D34" s="20"/>
      <c r="E34" s="20"/>
      <c r="F34" s="20"/>
      <c r="G34" s="21"/>
      <c r="H34" s="7"/>
    </row>
    <row r="35" spans="1:9" ht="97.5" x14ac:dyDescent="0.25">
      <c r="A35" s="22"/>
      <c r="B35" s="23" t="s">
        <v>19</v>
      </c>
      <c r="C35" s="23" t="s">
        <v>11</v>
      </c>
      <c r="D35" s="23"/>
      <c r="E35" s="24"/>
      <c r="F35" s="25"/>
      <c r="G35" s="26"/>
      <c r="I35" s="27" t="s">
        <v>1</v>
      </c>
    </row>
    <row r="36" spans="1:9" ht="18.75" x14ac:dyDescent="0.3">
      <c r="A36" s="28" t="s">
        <v>0</v>
      </c>
      <c r="B36" s="29"/>
      <c r="C36" s="29"/>
      <c r="D36" s="29"/>
      <c r="E36" s="29"/>
      <c r="F36" s="29"/>
      <c r="G36" s="30"/>
      <c r="I36" s="31"/>
    </row>
    <row r="37" spans="1:9" x14ac:dyDescent="0.25">
      <c r="A37" s="32" t="s">
        <v>2</v>
      </c>
      <c r="B37" s="15"/>
      <c r="C37" s="24">
        <f>I37+(I37*40%)</f>
        <v>112</v>
      </c>
      <c r="D37" s="24"/>
      <c r="E37" s="24"/>
      <c r="F37" s="24"/>
      <c r="G37" s="26"/>
      <c r="I37" s="33">
        <f>IF((B37*0.7%)&lt;80,80,(B37*0.7%))</f>
        <v>80</v>
      </c>
    </row>
    <row r="38" spans="1:9" x14ac:dyDescent="0.25">
      <c r="A38" s="32" t="s">
        <v>3</v>
      </c>
      <c r="B38" s="15"/>
      <c r="C38" s="24">
        <f>I38+(I38*40%)</f>
        <v>112</v>
      </c>
      <c r="D38" s="24"/>
      <c r="E38" s="24"/>
      <c r="F38" s="24"/>
      <c r="G38" s="26"/>
      <c r="I38" s="33">
        <f>IF((B38*0.65%)&lt;80,80,(B38*0.65%))</f>
        <v>80</v>
      </c>
    </row>
    <row r="39" spans="1:9" x14ac:dyDescent="0.25">
      <c r="A39" s="32" t="s">
        <v>4</v>
      </c>
      <c r="B39" s="15"/>
      <c r="C39" s="24">
        <f>I39+(I39*40%)</f>
        <v>112</v>
      </c>
      <c r="D39" s="24"/>
      <c r="E39" s="24"/>
      <c r="F39" s="24"/>
      <c r="G39" s="26"/>
      <c r="I39" s="33">
        <f>IF((B39*0.6%)&lt;80,80,(B39*0.6%))</f>
        <v>80</v>
      </c>
    </row>
    <row r="40" spans="1:9" ht="15.75" thickBot="1" x14ac:dyDescent="0.3">
      <c r="A40" s="34" t="s">
        <v>5</v>
      </c>
      <c r="B40" s="15"/>
      <c r="C40" s="35">
        <f>I40+(I40*40%)</f>
        <v>112</v>
      </c>
      <c r="D40" s="35"/>
      <c r="E40" s="35"/>
      <c r="F40" s="35"/>
      <c r="G40" s="36"/>
      <c r="I40" s="33">
        <f>IF((B40*0.58%)&lt;80,80,(B40*0.58%))</f>
        <v>80</v>
      </c>
    </row>
    <row r="41" spans="1:9" x14ac:dyDescent="0.25">
      <c r="A41" s="7"/>
      <c r="B41" s="44"/>
      <c r="C41" s="14"/>
      <c r="D41" s="14"/>
      <c r="E41" s="14"/>
      <c r="F41" s="14"/>
      <c r="G41" s="7"/>
      <c r="H41" s="37"/>
      <c r="I41" s="2"/>
    </row>
    <row r="42" spans="1:9" x14ac:dyDescent="0.25">
      <c r="C42" s="1"/>
      <c r="D42" s="1"/>
      <c r="G42"/>
    </row>
    <row r="43" spans="1:9" x14ac:dyDescent="0.25">
      <c r="C43" s="1"/>
      <c r="D43" s="1"/>
      <c r="G43"/>
    </row>
  </sheetData>
  <sheetProtection algorithmName="SHA-512" hashValue="R9pynC1UEiw/dlp8BjXkvqpXjyDKWrhdzMvILCmBWW1jiv3JahXRYk9qnlVjOJygeimr4eySBGcPYo7wDCKoMg==" saltValue="27qPYunYl/F+sJ5QwiP3gw==" spinCount="100000" sheet="1" selectLockedCells="1"/>
  <mergeCells count="13">
    <mergeCell ref="A23:G23"/>
    <mergeCell ref="A36:G36"/>
    <mergeCell ref="A32:G32"/>
    <mergeCell ref="A33:G34"/>
    <mergeCell ref="A15:G16"/>
    <mergeCell ref="A24:G25"/>
    <mergeCell ref="A14:G14"/>
    <mergeCell ref="A7:G7"/>
    <mergeCell ref="A1:H1"/>
    <mergeCell ref="A2:H2"/>
    <mergeCell ref="A3:H3"/>
    <mergeCell ref="A4:H4"/>
    <mergeCell ref="A5:H5"/>
  </mergeCells>
  <phoneticPr fontId="0" type="noConversion"/>
  <pageMargins left="0.78" right="0.4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EC0DBA64C3F4AB8731BC0B9C6A534" ma:contentTypeVersion="8" ma:contentTypeDescription="Create a new document." ma:contentTypeScope="" ma:versionID="9b0ddcb9dcbc89a826793a1f7256ddf2">
  <xsd:schema xmlns:xsd="http://www.w3.org/2001/XMLSchema" xmlns:xs="http://www.w3.org/2001/XMLSchema" xmlns:p="http://schemas.microsoft.com/office/2006/metadata/properties" xmlns:ns3="ea4069d0-6fa8-48ba-a231-6c38ca826748" targetNamespace="http://schemas.microsoft.com/office/2006/metadata/properties" ma:root="true" ma:fieldsID="9fc3720e1f944d4136d542fd144651e3" ns3:_="">
    <xsd:import namespace="ea4069d0-6fa8-48ba-a231-6c38ca8267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069d0-6fa8-48ba-a231-6c38ca826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E96C0-0C6E-46D7-9175-C85FA29476B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a4069d0-6fa8-48ba-a231-6c38ca82674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AA0A89-F6BD-4A73-A8B0-00E00CD1C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B2044-1229-428E-9C1E-FBA04B8C0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069d0-6fa8-48ba-a231-6c38ca826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City of Corpus Christi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Corpus Christi</dc:creator>
  <cp:lastModifiedBy>Robert Cardona</cp:lastModifiedBy>
  <cp:lastPrinted>2010-09-16T18:13:23Z</cp:lastPrinted>
  <dcterms:created xsi:type="dcterms:W3CDTF">2010-09-13T18:07:27Z</dcterms:created>
  <dcterms:modified xsi:type="dcterms:W3CDTF">2019-12-12T19:22:26Z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0x010100AD0EC0DBA64C3F4AB8731BC0B9C6A534</vt:lpwstr>
  </property>
</Properties>
</file>